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<sst xmlns="http://schemas.openxmlformats.org/spreadsheetml/2006/main" count="424" uniqueCount="127">
  <si>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</si>
  <si>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</si>
  <si>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</si>
  <si>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</si>
  <si>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</si>
  <si>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</si>
  <si>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</si>
  <si>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</si>
  <si>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</si>
  <si>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</si>
  <si>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</si>
  <si>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</si>
  <si>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</si>
  <si>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</si>
  <si>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</si>
  <si>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</si>
  <si>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</si>
  <si>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</si>
  <si>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</si>
  <si>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</si>
  <si>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</si>
  <si>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</si>
  <si>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</si>
  <si>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</si>
  <si>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</si>
  <si>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</si>
  <si>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</si>
  <si>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</si>
  <si>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</si>
  <si>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</si>
  <si>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</si>
  <si>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</si>
  <si>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</si>
  <si>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</si>
  <si>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</si>
  <si>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</si>
  <si>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</si>
  <si>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</si>
  <si>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</si>
  <si>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</si>
  <si>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</si>
  <si>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</si>
  <si>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</si>
  <si>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</si>
  <si>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</si>
  <si>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</si>
  <si>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</si>
  <si>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</si>
  <si>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</si>
  <si>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</si>
  <si>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</si>
  <si>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</si>
  <si>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</si>
  <si>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</si>
  <si>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</si>
  <si>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</si>
  <si>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</si>
  <si>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</si>
  <si>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</si>
  <si>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</si>
  <si>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</si>
  <si>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</si>
  <si>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</si>
  <si>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</si>
  <si>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</si>
  <si>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</si>
  <si>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</si>
  <si>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</si>
  <si>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</si>
  <si>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</si>
  <si>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</si>
  <si>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</si>
  <si>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</si>
  <si>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</si>
  <si>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</si>
  <si>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</si>
  <si>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</si>
  <si>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</si>
  <si>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</si>
  <si>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</si>
  <si>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</si>
  <si>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</si>
  <si>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</si>
  <si>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</si>
  <si>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</si>
  <si>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</si>
  <si>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</si>
  <si>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</si>
  <si>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</si>
  <si>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</si>
  <si>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</si>
  <si>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</si>
  <si>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</si>
  <si>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</si>
  <si>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</si>
  <si>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</si>
  <si>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</si>
  <si>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</si>
  <si>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</si>
  <si>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</si>
  <si>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</si>
  <si>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</si>
  <si>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</si>
  <si>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</si>
  <si>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</si>
  <si>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</si>
  <si>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</si>
  <si>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</si>
  <si>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</si>
  <si>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</si>
  <si>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</si>
  <si>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</si>
  <si>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</si>
  <si>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</si>
  <si>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</si>
  <si>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</si>
  <si>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</si>
  <si>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</si>
  <si>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</si>
  <si>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</si>
  <si>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</si>
  <si>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</si>
  <si>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план на січень-листопад 2017р.</t>
  </si>
  <si>
    <t>станом на 10.11.2017</t>
  </si>
  <si>
    <r>
      <t xml:space="preserve">станом на 10.11.2017р.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</si>
  <si>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</si>
  <si>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10.11.2017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</si>
</sst>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15"/>
      <color indexed="8"/>
      <name val="Times New Roman"/>
      <family val="0"/>
    </font>
    <font>
      <sz val="2.4"/>
      <color indexed="8"/>
      <name val="Times New Roman"/>
      <family val="0"/>
    </font>
    <font>
      <sz val="5.7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50638"/>
        <c:crosses val="autoZero"/>
        <c:auto val="0"/>
        <c:lblOffset val="100"/>
        <c:tickLblSkip val="1"/>
        <c:noMultiLvlLbl val="0"/>
      </c:catAx>
      <c:valAx>
        <c:axId val="166506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327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0954575"/>
        <c:axId val="31482312"/>
      </c:lineChart>
      <c:catAx>
        <c:axId val="109545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82312"/>
        <c:crosses val="autoZero"/>
        <c:auto val="0"/>
        <c:lblOffset val="100"/>
        <c:tickLblSkip val="1"/>
        <c:noMultiLvlLbl val="0"/>
      </c:catAx>
      <c:valAx>
        <c:axId val="31482312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5457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marker val="1"/>
        <c:axId val="14905353"/>
        <c:axId val="67039314"/>
      </c:lineChart>
      <c:catAx>
        <c:axId val="149053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39314"/>
        <c:crosses val="autoZero"/>
        <c:auto val="0"/>
        <c:lblOffset val="100"/>
        <c:tickLblSkip val="1"/>
        <c:noMultiLvlLbl val="0"/>
      </c:catAx>
      <c:valAx>
        <c:axId val="67039314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0535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482915"/>
        <c:axId val="61475324"/>
      </c:bar3DChart>
      <c:catAx>
        <c:axId val="6648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75324"/>
        <c:crosses val="autoZero"/>
        <c:auto val="1"/>
        <c:lblOffset val="100"/>
        <c:tickLblSkip val="1"/>
        <c:noMultiLvlLbl val="0"/>
      </c:catAx>
      <c:valAx>
        <c:axId val="61475324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82915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6407005"/>
        <c:axId val="13445318"/>
      </c:bar3D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45318"/>
        <c:crosses val="autoZero"/>
        <c:auto val="1"/>
        <c:lblOffset val="100"/>
        <c:tickLblSkip val="1"/>
        <c:noMultiLvlLbl val="0"/>
      </c:catAx>
      <c:valAx>
        <c:axId val="13445318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07005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5638015"/>
        <c:axId val="6524408"/>
      </c:lineChart>
      <c:catAx>
        <c:axId val="156380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4408"/>
        <c:crosses val="autoZero"/>
        <c:auto val="0"/>
        <c:lblOffset val="100"/>
        <c:tickLblSkip val="1"/>
        <c:noMultiLvlLbl val="0"/>
      </c:catAx>
      <c:valAx>
        <c:axId val="65244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63801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15010"/>
        <c:crosses val="autoZero"/>
        <c:auto val="0"/>
        <c:lblOffset val="100"/>
        <c:tickLblSkip val="1"/>
        <c:noMultiLvlLbl val="0"/>
      </c:catAx>
      <c:valAx>
        <c:axId val="587150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196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95340"/>
        <c:crosses val="autoZero"/>
        <c:auto val="0"/>
        <c:lblOffset val="100"/>
        <c:tickLblSkip val="1"/>
        <c:noMultiLvlLbl val="0"/>
      </c:catAx>
      <c:valAx>
        <c:axId val="5829534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67304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4896013"/>
        <c:axId val="24302070"/>
      </c:lineChart>
      <c:catAx>
        <c:axId val="548960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02070"/>
        <c:crosses val="autoZero"/>
        <c:auto val="0"/>
        <c:lblOffset val="100"/>
        <c:tickLblSkip val="1"/>
        <c:noMultiLvlLbl val="0"/>
      </c:catAx>
      <c:valAx>
        <c:axId val="243020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9601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0624"/>
        <c:crosses val="autoZero"/>
        <c:auto val="0"/>
        <c:lblOffset val="100"/>
        <c:tickLblSkip val="1"/>
        <c:noMultiLvlLbl val="0"/>
      </c:catAx>
      <c:valAx>
        <c:axId val="223106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920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66577889"/>
        <c:axId val="62330090"/>
      </c:lineChart>
      <c:catAx>
        <c:axId val="66577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30090"/>
        <c:crosses val="autoZero"/>
        <c:auto val="0"/>
        <c:lblOffset val="100"/>
        <c:tickLblSkip val="1"/>
        <c:noMultiLvlLbl val="0"/>
      </c:catAx>
      <c:valAx>
        <c:axId val="623300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7788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4099899"/>
        <c:axId val="15572500"/>
      </c:lineChart>
      <c:catAx>
        <c:axId val="24099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2500"/>
        <c:crosses val="autoZero"/>
        <c:auto val="0"/>
        <c:lblOffset val="100"/>
        <c:tickLblSkip val="1"/>
        <c:noMultiLvlLbl val="0"/>
      </c:catAx>
      <c:valAx>
        <c:axId val="155725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998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934773"/>
        <c:axId val="53412958"/>
      </c:lineChart>
      <c:catAx>
        <c:axId val="5934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12958"/>
        <c:crosses val="autoZero"/>
        <c:auto val="0"/>
        <c:lblOffset val="100"/>
        <c:tickLblSkip val="1"/>
        <c:noMultiLvlLbl val="0"/>
      </c:catAx>
      <c:valAx>
        <c:axId val="534129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47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1 233 933,3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1 170 270,1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-80 936,1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119 162,0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-63 663,3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AVERAGE(N4:N10)</f>
        <v>5460.848571428572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5460.8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5460.8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5460.8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5460.8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5460.8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5460.8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2"/>
        <v>0</v>
      </c>
      <c r="Q11" s="2">
        <v>5460.8</v>
      </c>
      <c r="R11" s="75"/>
      <c r="S11" s="69"/>
      <c r="T11" s="76"/>
      <c r="U11" s="137"/>
      <c r="V11" s="138"/>
      <c r="W11" s="74">
        <f t="shared" si="3"/>
        <v>0</v>
      </c>
    </row>
    <row r="12" spans="1:23" ht="12.75">
      <c r="A12" s="10">
        <v>43052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5460.8</v>
      </c>
      <c r="R12" s="75"/>
      <c r="S12" s="69"/>
      <c r="T12" s="76"/>
      <c r="U12" s="137"/>
      <c r="V12" s="138"/>
      <c r="W12" s="74">
        <f t="shared" si="3"/>
        <v>0</v>
      </c>
    </row>
    <row r="13" spans="1:23" ht="12.75">
      <c r="A13" s="10">
        <v>43053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9000</v>
      </c>
      <c r="P13" s="3">
        <f t="shared" si="2"/>
        <v>0</v>
      </c>
      <c r="Q13" s="2">
        <v>5460.8</v>
      </c>
      <c r="R13" s="75"/>
      <c r="S13" s="69"/>
      <c r="T13" s="76"/>
      <c r="U13" s="137"/>
      <c r="V13" s="138"/>
      <c r="W13" s="74">
        <f t="shared" si="3"/>
        <v>0</v>
      </c>
    </row>
    <row r="14" spans="1:23" ht="12.75">
      <c r="A14" s="10">
        <v>43054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7000</v>
      </c>
      <c r="P14" s="3">
        <f t="shared" si="2"/>
        <v>0</v>
      </c>
      <c r="Q14" s="2">
        <v>5460.8</v>
      </c>
      <c r="R14" s="75"/>
      <c r="S14" s="69"/>
      <c r="T14" s="80"/>
      <c r="U14" s="137"/>
      <c r="V14" s="138"/>
      <c r="W14" s="74">
        <f t="shared" si="3"/>
        <v>0</v>
      </c>
    </row>
    <row r="15" spans="1:23" ht="12.75">
      <c r="A15" s="10">
        <v>43055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4200</v>
      </c>
      <c r="P15" s="3">
        <f>N15/O15</f>
        <v>0</v>
      </c>
      <c r="Q15" s="2">
        <v>5460.8</v>
      </c>
      <c r="R15" s="75"/>
      <c r="S15" s="69"/>
      <c r="T15" s="80"/>
      <c r="U15" s="137"/>
      <c r="V15" s="138"/>
      <c r="W15" s="74">
        <f t="shared" si="3"/>
        <v>0</v>
      </c>
    </row>
    <row r="16" spans="1:23" ht="12.75">
      <c r="A16" s="10">
        <v>43056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3800</v>
      </c>
      <c r="P16" s="3">
        <f t="shared" si="2"/>
        <v>0</v>
      </c>
      <c r="Q16" s="2">
        <v>5460.8</v>
      </c>
      <c r="R16" s="75"/>
      <c r="S16" s="69"/>
      <c r="T16" s="80"/>
      <c r="U16" s="137"/>
      <c r="V16" s="138"/>
      <c r="W16" s="74">
        <f t="shared" si="3"/>
        <v>0</v>
      </c>
    </row>
    <row r="17" spans="1:23" ht="12.75">
      <c r="A17" s="10">
        <v>43059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5000</v>
      </c>
      <c r="P17" s="3">
        <f t="shared" si="2"/>
        <v>0</v>
      </c>
      <c r="Q17" s="2">
        <v>5460.8</v>
      </c>
      <c r="R17" s="75"/>
      <c r="S17" s="69"/>
      <c r="T17" s="80"/>
      <c r="U17" s="137"/>
      <c r="V17" s="138"/>
      <c r="W17" s="74">
        <f t="shared" si="3"/>
        <v>0</v>
      </c>
    </row>
    <row r="18" spans="1:23" ht="12.75">
      <c r="A18" s="10">
        <v>43060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5460.8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43061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5460.8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43062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5460.8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43063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4200</v>
      </c>
      <c r="P21" s="3">
        <f t="shared" si="2"/>
        <v>0</v>
      </c>
      <c r="Q21" s="2">
        <v>5460.8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5460.8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5460.8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5460.8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21773.71</v>
      </c>
      <c r="C25" s="92">
        <f t="shared" si="4"/>
        <v>2011.6</v>
      </c>
      <c r="D25" s="115">
        <f t="shared" si="4"/>
        <v>160.6</v>
      </c>
      <c r="E25" s="115">
        <f t="shared" si="4"/>
        <v>1851</v>
      </c>
      <c r="F25" s="92">
        <f t="shared" si="4"/>
        <v>152.4</v>
      </c>
      <c r="G25" s="92">
        <f t="shared" si="4"/>
        <v>1071.8</v>
      </c>
      <c r="H25" s="92">
        <f t="shared" si="4"/>
        <v>9436.8</v>
      </c>
      <c r="I25" s="92">
        <f t="shared" si="4"/>
        <v>576.9</v>
      </c>
      <c r="J25" s="92">
        <f t="shared" si="4"/>
        <v>245</v>
      </c>
      <c r="K25" s="92">
        <f t="shared" si="4"/>
        <v>517.4</v>
      </c>
      <c r="L25" s="92">
        <f t="shared" si="4"/>
        <v>2176.1</v>
      </c>
      <c r="M25" s="91">
        <f t="shared" si="4"/>
        <v>264.2300000000022</v>
      </c>
      <c r="N25" s="91">
        <f t="shared" si="4"/>
        <v>38225.94</v>
      </c>
      <c r="O25" s="91">
        <f>SUM(O4:O24)</f>
        <v>119162</v>
      </c>
      <c r="P25" s="93">
        <f>N25/O25</f>
        <v>0.32078968127423174</v>
      </c>
      <c r="Q25" s="2"/>
      <c r="R25" s="82">
        <f>SUM(R4:R24)</f>
        <v>42.9</v>
      </c>
      <c r="S25" s="82">
        <f>SUM(S4:S24)</f>
        <v>0</v>
      </c>
      <c r="T25" s="82">
        <f>SUM(T4:T24)</f>
        <v>0</v>
      </c>
      <c r="U25" s="126">
        <f>SUM(U4:U24)</f>
        <v>1</v>
      </c>
      <c r="V25" s="127"/>
      <c r="W25" s="82">
        <f>R25+S25+U25+T25+V25</f>
        <v>43.9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43049</v>
      </c>
      <c r="S30" s="133">
        <v>476.42102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43049</v>
      </c>
      <c r="S40" s="132">
        <v>46789.26944999995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C56" sqref="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125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126</v>
      </c>
      <c r="P27" s="163"/>
    </row>
    <row r="28" spans="1:16" ht="30.75" customHeight="1">
      <c r="A28" s="176"/>
      <c r="B28" s="48" t="s">
        <v>122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листопад!S40</f>
        <v>46789.26944999995</v>
      </c>
      <c r="B29" s="49">
        <v>33630</v>
      </c>
      <c r="C29" s="49">
        <v>7626.13</v>
      </c>
      <c r="D29" s="49">
        <v>79505.01</v>
      </c>
      <c r="E29" s="49">
        <v>938.04</v>
      </c>
      <c r="F29" s="49">
        <v>55300</v>
      </c>
      <c r="G29" s="49">
        <v>14889.31</v>
      </c>
      <c r="H29" s="49">
        <v>11</v>
      </c>
      <c r="I29" s="49">
        <v>13</v>
      </c>
      <c r="J29" s="49"/>
      <c r="K29" s="49"/>
      <c r="L29" s="63">
        <f>H29+F29+D29+J29+B29</f>
        <v>168446.01</v>
      </c>
      <c r="M29" s="50">
        <f>C29+E29+G29+I29</f>
        <v>23466.48</v>
      </c>
      <c r="N29" s="51">
        <f>M29-L29</f>
        <v>-144979.53</v>
      </c>
      <c r="O29" s="166">
        <f>листопад!S30</f>
        <v>476.42102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681520</v>
      </c>
      <c r="C48" s="32">
        <v>639984.71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167452</v>
      </c>
      <c r="C49" s="32">
        <v>153146.6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190295.34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22164.1</v>
      </c>
      <c r="C51" s="32">
        <v>23751.59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118600</v>
      </c>
      <c r="C52" s="32">
        <v>102220.2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6670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27700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22072.20000000004</v>
      </c>
      <c r="C55" s="12">
        <v>30255.87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1233933.3</v>
      </c>
      <c r="C56" s="9">
        <v>1170270.0499999998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7626.13</v>
      </c>
    </row>
    <row r="59" spans="1:3" ht="25.5">
      <c r="A59" s="83" t="s">
        <v>54</v>
      </c>
      <c r="B59" s="9">
        <f>D29</f>
        <v>79505.01</v>
      </c>
      <c r="C59" s="9">
        <f>E29</f>
        <v>938.04</v>
      </c>
    </row>
    <row r="60" spans="1:3" ht="12.75">
      <c r="A60" s="83" t="s">
        <v>55</v>
      </c>
      <c r="B60" s="9">
        <f>F29</f>
        <v>55300</v>
      </c>
      <c r="C60" s="9">
        <f>G29</f>
        <v>14889.31</v>
      </c>
    </row>
    <row r="61" spans="1:3" ht="25.5">
      <c r="A61" s="83" t="s">
        <v>56</v>
      </c>
      <c r="B61" s="9">
        <f>H29</f>
        <v>11</v>
      </c>
      <c r="C61" s="9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2017-11-10T13:02:08Z</dcterms:modified>
  <cp:category/>
  <cp:version/>
  <cp:contentType/>
  <cp:contentStatus/>
</cp:coreProperties>
</file>